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M\Desktop\"/>
    </mc:Choice>
  </mc:AlternateContent>
  <xr:revisionPtr revIDLastSave="0" documentId="8_{B85E1BFD-BD78-4B8C-B0BF-060C747F6DFE}" xr6:coauthVersionLast="47" xr6:coauthVersionMax="47" xr10:uidLastSave="{00000000-0000-0000-0000-000000000000}"/>
  <bookViews>
    <workbookView xWindow="-108" yWindow="-108" windowWidth="23256" windowHeight="13176" xr2:uid="{B4414676-CAB8-468D-9A1F-80D22CEC05A9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H49" i="1"/>
  <c r="G49" i="1"/>
  <c r="G70" i="1" s="1"/>
  <c r="I70" i="1" s="1"/>
  <c r="E49" i="1"/>
  <c r="I48" i="1"/>
  <c r="E48" i="1"/>
  <c r="I47" i="1"/>
  <c r="E47" i="1"/>
  <c r="E46" i="1"/>
  <c r="E45" i="1"/>
  <c r="I44" i="1"/>
  <c r="E44" i="1"/>
  <c r="I43" i="1"/>
  <c r="E43" i="1"/>
  <c r="I42" i="1"/>
  <c r="E42" i="1"/>
  <c r="I41" i="1"/>
  <c r="E41" i="1"/>
  <c r="I40" i="1"/>
  <c r="D40" i="1"/>
  <c r="C40" i="1"/>
  <c r="E40" i="1" s="1"/>
  <c r="I39" i="1"/>
  <c r="E39" i="1"/>
  <c r="I38" i="1"/>
  <c r="E38" i="1"/>
  <c r="I37" i="1"/>
  <c r="E37" i="1"/>
  <c r="I36" i="1"/>
  <c r="E36" i="1"/>
  <c r="I35" i="1"/>
  <c r="E35" i="1"/>
  <c r="I34" i="1"/>
  <c r="D34" i="1"/>
  <c r="C34" i="1"/>
  <c r="E34" i="1" s="1"/>
  <c r="I33" i="1"/>
  <c r="H33" i="1"/>
  <c r="G33" i="1"/>
  <c r="D33" i="1"/>
  <c r="I32" i="1"/>
  <c r="I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5" i="1" s="1"/>
  <c r="H71" i="1" s="1"/>
  <c r="G9" i="1"/>
  <c r="G45" i="1" s="1"/>
  <c r="D9" i="1"/>
  <c r="D71" i="1" s="1"/>
  <c r="C9" i="1"/>
  <c r="E9" i="1" s="1"/>
  <c r="G71" i="1" l="1"/>
  <c r="I71" i="1" s="1"/>
  <c r="I45" i="1"/>
  <c r="I9" i="1"/>
  <c r="I49" i="1"/>
  <c r="C33" i="1"/>
  <c r="C71" i="1" l="1"/>
  <c r="E71" i="1" s="1"/>
  <c r="E33" i="1"/>
</calcChain>
</file>

<file path=xl/sharedStrings.xml><?xml version="1.0" encoding="utf-8"?>
<sst xmlns="http://schemas.openxmlformats.org/spreadsheetml/2006/main" count="122" uniqueCount="114">
  <si>
    <t>第三号第一様式（第二十七条第四項関係）</t>
    <phoneticPr fontId="4"/>
  </si>
  <si>
    <t>法人単位貸借対照表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</si>
  <si>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</si>
  <si>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</si>
  <si>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</si>
  <si>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</si>
  <si>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</si>
  <si>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</si>
  <si>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</si>
  <si>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</si>
  <si>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</si>
  <si>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</si>
  <si>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</si>
  <si>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</si>
  <si>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</si>
  <si>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</si>
  <si>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</si>
  <si>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</si>
  <si>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</si>
  <si>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</si>
  <si>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社会福祉連携推進業務短期運営資金借入金</t>
  </si>
  <si>
    <t>　未収収益</t>
  </si>
  <si>
    <t>　役員等短期借入金</t>
  </si>
  <si>
    <t>　受取手形</t>
  </si>
  <si>
    <t>　１年以内返済予定社会福祉連携推進業務設備資金借入金</t>
  </si>
  <si>
    <t>　貯蔵品</t>
  </si>
  <si>
    <t>　１年以内返済予定設備資金借入金</t>
  </si>
  <si>
    <t>　診療・療養費等材料</t>
  </si>
  <si>
    <t>　１年以内返済予定社会福祉連携推進業務長期運営資金借入金</t>
  </si>
  <si>
    <t>　給食用材料</t>
  </si>
  <si>
    <t>　１年以内返済予定長期運営資金借入金</t>
  </si>
  <si>
    <t>　立替金</t>
  </si>
  <si>
    <t>　１年以内返済予定リース債務</t>
  </si>
  <si>
    <t>　前払金</t>
  </si>
  <si>
    <t>　１年以内返済予定役員等長期借入金</t>
  </si>
  <si>
    <t>　前払費用</t>
  </si>
  <si>
    <t>　１年以内支払予定長期未払金</t>
  </si>
  <si>
    <t>　１年以内回収予定社会福祉連携推進業務長期貸付金</t>
  </si>
  <si>
    <t>　未払費用</t>
  </si>
  <si>
    <t>　１年以内回収予定長期貸付金</t>
  </si>
  <si>
    <t>　預り金</t>
  </si>
  <si>
    <t>　社会福祉連携推進業務短期貸付金</t>
  </si>
  <si>
    <t>　職員預り金</t>
  </si>
  <si>
    <t>　短期貸付金</t>
  </si>
  <si>
    <t>　前受金</t>
  </si>
  <si>
    <t>　仮払金</t>
  </si>
  <si>
    <t>　前受収益</t>
  </si>
  <si>
    <t>　その他の流動資産</t>
  </si>
  <si>
    <t>　仮受金</t>
  </si>
  <si>
    <t>　貸倒引当金</t>
  </si>
  <si>
    <t>　賞与引当金</t>
  </si>
  <si>
    <t>　徴収不能引当金</t>
  </si>
  <si>
    <t>　その他の流動負債</t>
  </si>
  <si>
    <t>　未払法人税等</t>
  </si>
  <si>
    <t>　繰延税金負債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</si>
  <si>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</si>
  <si>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</si>
  <si>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</si>
  <si>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</si>
  <si>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</si>
  <si>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</si>
  <si>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</si>
  <si>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</si>
  <si>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減価償却累計額　基本財産</t>
  </si>
  <si>
    <t>　長期運営資金借入金</t>
  </si>
  <si>
    <t>　定期預金</t>
  </si>
  <si>
    <t>　リース債務</t>
  </si>
  <si>
    <t>　投資有価証券</t>
  </si>
  <si>
    <t>　役員等長期借入金</t>
  </si>
  <si>
    <t>その他の固定資産</t>
  </si>
  <si>
    <t>　退職給付引当金</t>
  </si>
  <si>
    <t>　役員退職慰労引当金</t>
  </si>
  <si>
    <t>　長期未払金</t>
  </si>
  <si>
    <t>　減価償却累計額　建物</t>
  </si>
  <si>
    <t>　長期預り金</t>
  </si>
  <si>
    <t>　構築物</t>
  </si>
  <si>
    <t>　その他の固定負債</t>
  </si>
  <si>
    <t>　減価償却累計額　構築物</t>
  </si>
  <si>
    <t>負債の部合計</t>
  </si>
  <si>
    <t>　機械及び装置</t>
  </si>
  <si>
    <t>純資産の部</t>
  </si>
  <si>
    <t>　減価償却累計額　機械及び装置</t>
  </si>
  <si>
    <t>基本金</t>
  </si>
  <si>
    <t>　車輌運搬具</t>
  </si>
  <si>
    <t>国庫補助金等特別積立金</t>
  </si>
  <si>
    <t>　減価償却累計額　車輌運搬具</t>
  </si>
  <si>
    <t>その他の積立金</t>
  </si>
  <si>
    <t>　器具及び備品</t>
  </si>
  <si>
    <t>　人件費積立金</t>
  </si>
  <si>
    <t>　減価償却累計額　器具及び備品</t>
  </si>
  <si>
    <t>　修繕費積立金</t>
  </si>
  <si>
    <t>　建設仮勘定</t>
  </si>
  <si>
    <t>　施設整備等積立金</t>
  </si>
  <si>
    <t>　有形リース資産</t>
  </si>
  <si>
    <t>　建設準備積立金</t>
  </si>
  <si>
    <t>　権利</t>
  </si>
  <si>
    <t>次期繰越活動増減差額</t>
  </si>
  <si>
    <t>　ソフトウェア</t>
  </si>
  <si>
    <t>（うち当期活動増減差額）</t>
  </si>
  <si>
    <t>　無形リース資産</t>
  </si>
  <si>
    <t>　社会福祉連携推進業務長期貸付金</t>
  </si>
  <si>
    <t>　長期貸付金</t>
  </si>
  <si>
    <t>　退職給付引当資産</t>
  </si>
  <si>
    <t>　長期預り金積立資産</t>
  </si>
  <si>
    <t>　人件費積立資産</t>
  </si>
  <si>
    <t>　修繕費積立資産</t>
  </si>
  <si>
    <t>　施設整備等積立資産</t>
  </si>
  <si>
    <t>　建設準備積立資産</t>
  </si>
  <si>
    <t>　長期前払費用</t>
  </si>
  <si>
    <t>　その他の固定資産</t>
  </si>
  <si>
    <t>　減価償却累計額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</si>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</sst>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F1FD9369-1501-4E43-84F4-3AFCC2E1D2D9}"/>
    <cellStyle name="標準 3" xfId="2" xr:uid="{635A4649-A0FD-4A5E-8BA6-ABFE7558D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7965-2EAE-4377-A667-2CCB93C10A52}">
  <sheetPr>
    <pageSetUpPr fitToPage="1"/>
  </sheetPr>
  <dimension ref="B1:I71"/>
  <sheetViews>
    <sheetView showGridLines="0" tabSelected="1" workbookViewId="0"/>
  </sheetViews>
  <sheetFormatPr defaultRowHeight="18" x14ac:dyDescent="0.45"/>
  <cols>
    <col min="1" max="1" width="3" customWidth="1"/>
    <col min="2" max="2" width="36.5" customWidth="1"/>
    <col min="3" max="5" width="21.296875" customWidth="1"/>
    <col min="6" max="6" width="36.5" customWidth="1"/>
    <col min="7" max="9" width="21.296875" customWidth="1"/>
  </cols>
  <sheetData>
    <row r="1" spans="2:9" x14ac:dyDescent="0.45">
      <c r="B1" s="1"/>
      <c r="C1" s="1"/>
      <c r="D1" s="1"/>
      <c r="E1" s="1"/>
      <c r="F1" s="1"/>
      <c r="G1" s="1"/>
      <c r="H1" s="1"/>
      <c r="I1" s="1"/>
    </row>
    <row r="2" spans="2:9" ht="22.8" x14ac:dyDescent="0.45">
      <c r="B2" s="2"/>
      <c r="C2" s="1"/>
      <c r="D2" s="1"/>
      <c r="E2" s="1"/>
      <c r="F2" s="1"/>
      <c r="G2" s="1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ht="22.8" x14ac:dyDescent="0.45">
      <c r="B4" s="5"/>
      <c r="C4" s="2"/>
      <c r="D4" s="1"/>
      <c r="E4" s="1"/>
      <c r="F4" s="1"/>
      <c r="G4" s="1"/>
      <c r="H4" s="1"/>
      <c r="I4" s="1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5">
      <c r="B9" s="14" t="s">
        <v>9</v>
      </c>
      <c r="C9" s="15">
        <f>+C10+C11+C12+C13+C14+C15+C16+C17+C18+C19+C20+C21+C22+C23+C24+C25+C26+C27+C28-ABS(C29)-ABS(C30)</f>
        <v>236331578</v>
      </c>
      <c r="D9" s="16">
        <f>+D10+D11+D12+D13+D14+D15+D16+D17+D18+D19+D20+D21+D22+D23+D24+D25+D26+D27+D28-ABS(D29)-ABS(D30)</f>
        <v>217942316</v>
      </c>
      <c r="E9" s="15">
        <f>C9-D9</f>
        <v>18389262</v>
      </c>
      <c r="F9" s="14" t="s">
        <v>10</v>
      </c>
      <c r="G9" s="15">
        <f>+G10+G11+G12+G13+G14+G15+G16+G17+G18+G19+G20+G21+G22+G23+G24+G25+G26+G27+G28+G29+G30+G31+G32</f>
        <v>20508094</v>
      </c>
      <c r="H9" s="16">
        <f>+H10+H11+H12+H13+H14+H15+H16+H17+H18+H19+H20+H21+H22+H23+H24+H25+H26+H27+H28+H29+H30+H31+H32</f>
        <v>20377669</v>
      </c>
      <c r="I9" s="15">
        <f>G9-H9</f>
        <v>130425</v>
      </c>
    </row>
    <row r="10" spans="2:9" x14ac:dyDescent="0.45">
      <c r="B10" s="17" t="s">
        <v>11</v>
      </c>
      <c r="C10" s="18">
        <v>178711067</v>
      </c>
      <c r="D10" s="19">
        <v>165798745</v>
      </c>
      <c r="E10" s="18">
        <f t="shared" ref="E10:E71" si="0">C10-D10</f>
        <v>12912322</v>
      </c>
      <c r="F10" s="17" t="s">
        <v>12</v>
      </c>
      <c r="G10" s="18"/>
      <c r="H10" s="19"/>
      <c r="I10" s="18">
        <f t="shared" ref="I10:I71" si="1">G10-H10</f>
        <v>0</v>
      </c>
    </row>
    <row r="11" spans="2:9" x14ac:dyDescent="0.4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6950327</v>
      </c>
      <c r="H11" s="22">
        <v>10893313</v>
      </c>
      <c r="I11" s="21">
        <f t="shared" si="1"/>
        <v>-3942986</v>
      </c>
    </row>
    <row r="12" spans="2:9" x14ac:dyDescent="0.45">
      <c r="B12" s="20" t="s">
        <v>15</v>
      </c>
      <c r="C12" s="21">
        <v>51839511</v>
      </c>
      <c r="D12" s="22">
        <v>51023512</v>
      </c>
      <c r="E12" s="21">
        <f t="shared" si="0"/>
        <v>815999</v>
      </c>
      <c r="F12" s="20" t="s">
        <v>16</v>
      </c>
      <c r="G12" s="21"/>
      <c r="H12" s="22"/>
      <c r="I12" s="21">
        <f t="shared" si="1"/>
        <v>0</v>
      </c>
    </row>
    <row r="13" spans="2:9" x14ac:dyDescent="0.45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5">
      <c r="B14" s="20" t="s">
        <v>19</v>
      </c>
      <c r="C14" s="21">
        <v>5781000</v>
      </c>
      <c r="D14" s="22">
        <v>1120059</v>
      </c>
      <c r="E14" s="21">
        <f t="shared" si="0"/>
        <v>4660941</v>
      </c>
      <c r="F14" s="20" t="s">
        <v>20</v>
      </c>
      <c r="G14" s="21"/>
      <c r="H14" s="22"/>
      <c r="I14" s="21">
        <f t="shared" si="1"/>
        <v>0</v>
      </c>
    </row>
    <row r="15" spans="2:9" x14ac:dyDescent="0.4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x14ac:dyDescent="0.45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5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5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5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/>
      <c r="H22" s="22"/>
      <c r="I22" s="21">
        <f t="shared" si="1"/>
        <v>0</v>
      </c>
    </row>
    <row r="23" spans="2:9" x14ac:dyDescent="0.4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5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>
        <v>4880</v>
      </c>
      <c r="H24" s="22"/>
      <c r="I24" s="21">
        <f t="shared" si="1"/>
        <v>4880</v>
      </c>
    </row>
    <row r="25" spans="2:9" x14ac:dyDescent="0.45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>
        <v>3450277</v>
      </c>
      <c r="H25" s="22"/>
      <c r="I25" s="21">
        <f t="shared" si="1"/>
        <v>3450277</v>
      </c>
    </row>
    <row r="26" spans="2:9" x14ac:dyDescent="0.45">
      <c r="B26" s="20" t="s">
        <v>43</v>
      </c>
      <c r="C26" s="21"/>
      <c r="D26" s="22"/>
      <c r="E26" s="21">
        <f t="shared" si="0"/>
        <v>0</v>
      </c>
      <c r="F26" s="20" t="s">
        <v>44</v>
      </c>
      <c r="G26" s="21"/>
      <c r="H26" s="22"/>
      <c r="I26" s="21">
        <f t="shared" si="1"/>
        <v>0</v>
      </c>
    </row>
    <row r="27" spans="2:9" x14ac:dyDescent="0.45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5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x14ac:dyDescent="0.45">
      <c r="B29" s="20" t="s">
        <v>49</v>
      </c>
      <c r="C29" s="21"/>
      <c r="D29" s="22"/>
      <c r="E29" s="21">
        <f t="shared" si="0"/>
        <v>0</v>
      </c>
      <c r="F29" s="20" t="s">
        <v>50</v>
      </c>
      <c r="G29" s="21">
        <v>10102610</v>
      </c>
      <c r="H29" s="22">
        <v>9484356</v>
      </c>
      <c r="I29" s="21">
        <f t="shared" si="1"/>
        <v>618254</v>
      </c>
    </row>
    <row r="30" spans="2:9" x14ac:dyDescent="0.45">
      <c r="B30" s="20" t="s">
        <v>51</v>
      </c>
      <c r="C30" s="21"/>
      <c r="D30" s="22"/>
      <c r="E30" s="21">
        <f t="shared" si="0"/>
        <v>0</v>
      </c>
      <c r="F30" s="20" t="s">
        <v>52</v>
      </c>
      <c r="G30" s="21"/>
      <c r="H30" s="22"/>
      <c r="I30" s="21">
        <f t="shared" si="1"/>
        <v>0</v>
      </c>
    </row>
    <row r="31" spans="2:9" x14ac:dyDescent="0.45">
      <c r="B31" s="20"/>
      <c r="C31" s="21"/>
      <c r="D31" s="21"/>
      <c r="E31" s="21"/>
      <c r="F31" s="20" t="s">
        <v>53</v>
      </c>
      <c r="G31" s="21"/>
      <c r="H31" s="22"/>
      <c r="I31" s="21">
        <f t="shared" si="1"/>
        <v>0</v>
      </c>
    </row>
    <row r="32" spans="2:9" x14ac:dyDescent="0.45">
      <c r="B32" s="20"/>
      <c r="C32" s="21"/>
      <c r="D32" s="21"/>
      <c r="E32" s="21"/>
      <c r="F32" s="20" t="s">
        <v>54</v>
      </c>
      <c r="G32" s="21"/>
      <c r="H32" s="22"/>
      <c r="I32" s="21">
        <f t="shared" si="1"/>
        <v>0</v>
      </c>
    </row>
    <row r="33" spans="2:9" x14ac:dyDescent="0.45">
      <c r="B33" s="14" t="s">
        <v>55</v>
      </c>
      <c r="C33" s="15">
        <f>+C34 +C40</f>
        <v>533750882</v>
      </c>
      <c r="D33" s="16">
        <f>+D34 +D40</f>
        <v>508968689</v>
      </c>
      <c r="E33" s="15">
        <f t="shared" si="0"/>
        <v>24782193</v>
      </c>
      <c r="F33" s="14" t="s">
        <v>56</v>
      </c>
      <c r="G33" s="15">
        <f>+G34+G35+G36+G37+G38+G39+G40+G41+G42+G43+G44</f>
        <v>20307750</v>
      </c>
      <c r="H33" s="16">
        <f>+H34+H35+H36+H37+H38+H39+H40+H41+H42+H43+H44</f>
        <v>19062972</v>
      </c>
      <c r="I33" s="15">
        <f t="shared" si="1"/>
        <v>1244778</v>
      </c>
    </row>
    <row r="34" spans="2:9" x14ac:dyDescent="0.45">
      <c r="B34" s="14" t="s">
        <v>57</v>
      </c>
      <c r="C34" s="15">
        <f>+C35+C36+C37+C38+C39</f>
        <v>227129794</v>
      </c>
      <c r="D34" s="16">
        <f>+D35+D36+D37+D38+D39</f>
        <v>230787129</v>
      </c>
      <c r="E34" s="15">
        <f t="shared" si="0"/>
        <v>-3657335</v>
      </c>
      <c r="F34" s="17" t="s">
        <v>58</v>
      </c>
      <c r="G34" s="18"/>
      <c r="H34" s="19"/>
      <c r="I34" s="18">
        <f t="shared" si="1"/>
        <v>0</v>
      </c>
    </row>
    <row r="35" spans="2:9" x14ac:dyDescent="0.45">
      <c r="B35" s="17" t="s">
        <v>59</v>
      </c>
      <c r="C35" s="18">
        <v>51838747</v>
      </c>
      <c r="D35" s="19">
        <v>51838747</v>
      </c>
      <c r="E35" s="18">
        <f t="shared" si="0"/>
        <v>0</v>
      </c>
      <c r="F35" s="20" t="s">
        <v>60</v>
      </c>
      <c r="G35" s="21"/>
      <c r="H35" s="22"/>
      <c r="I35" s="21">
        <f t="shared" si="1"/>
        <v>0</v>
      </c>
    </row>
    <row r="36" spans="2:9" x14ac:dyDescent="0.45">
      <c r="B36" s="20" t="s">
        <v>61</v>
      </c>
      <c r="C36" s="21">
        <v>351373578</v>
      </c>
      <c r="D36" s="22">
        <v>347436808</v>
      </c>
      <c r="E36" s="21">
        <f t="shared" si="0"/>
        <v>3936770</v>
      </c>
      <c r="F36" s="20" t="s">
        <v>62</v>
      </c>
      <c r="G36" s="21"/>
      <c r="H36" s="22"/>
      <c r="I36" s="21">
        <f t="shared" si="1"/>
        <v>0</v>
      </c>
    </row>
    <row r="37" spans="2:9" x14ac:dyDescent="0.45">
      <c r="B37" s="20" t="s">
        <v>63</v>
      </c>
      <c r="C37" s="21">
        <v>-177082531</v>
      </c>
      <c r="D37" s="22">
        <v>-169488426</v>
      </c>
      <c r="E37" s="21">
        <f t="shared" si="0"/>
        <v>-7594105</v>
      </c>
      <c r="F37" s="20" t="s">
        <v>64</v>
      </c>
      <c r="G37" s="21"/>
      <c r="H37" s="22"/>
      <c r="I37" s="21">
        <f t="shared" si="1"/>
        <v>0</v>
      </c>
    </row>
    <row r="38" spans="2:9" x14ac:dyDescent="0.45">
      <c r="B38" s="20" t="s">
        <v>65</v>
      </c>
      <c r="C38" s="21">
        <v>1000000</v>
      </c>
      <c r="D38" s="22">
        <v>1000000</v>
      </c>
      <c r="E38" s="21">
        <f t="shared" si="0"/>
        <v>0</v>
      </c>
      <c r="F38" s="20" t="s">
        <v>66</v>
      </c>
      <c r="G38" s="21"/>
      <c r="H38" s="22"/>
      <c r="I38" s="21">
        <f t="shared" si="1"/>
        <v>0</v>
      </c>
    </row>
    <row r="39" spans="2:9" x14ac:dyDescent="0.45">
      <c r="B39" s="20" t="s">
        <v>67</v>
      </c>
      <c r="C39" s="21"/>
      <c r="D39" s="22"/>
      <c r="E39" s="21">
        <f t="shared" si="0"/>
        <v>0</v>
      </c>
      <c r="F39" s="20" t="s">
        <v>68</v>
      </c>
      <c r="G39" s="21"/>
      <c r="H39" s="22"/>
      <c r="I39" s="21">
        <f t="shared" si="1"/>
        <v>0</v>
      </c>
    </row>
    <row r="40" spans="2:9" x14ac:dyDescent="0.45">
      <c r="B40" s="14" t="s">
        <v>69</v>
      </c>
      <c r="C40" s="15">
        <f>+C41+C42+C43+C44+C45+C46+C47+C48+C49+C50+C51+C52+C53+C54+C55+C56+C57+C58+C59+C60+C61+C62+C63+C64+C65+C66+C67+C68-ABS(C69)-ABS(C70)</f>
        <v>306621088</v>
      </c>
      <c r="D40" s="16">
        <f>+D41+D42+D43+D44+D45+D46+D47+D48+D49+D50+D51+D52+D53+D54+D55+D56+D57+D58+D59+D60+D61+D62+D63+D64+D65+D66+D67+D68-ABS(D69)-ABS(D70)</f>
        <v>278181560</v>
      </c>
      <c r="E40" s="15">
        <f t="shared" si="0"/>
        <v>28439528</v>
      </c>
      <c r="F40" s="20" t="s">
        <v>70</v>
      </c>
      <c r="G40" s="21">
        <v>20307750</v>
      </c>
      <c r="H40" s="22">
        <v>19062972</v>
      </c>
      <c r="I40" s="21">
        <f t="shared" si="1"/>
        <v>1244778</v>
      </c>
    </row>
    <row r="41" spans="2:9" x14ac:dyDescent="0.45">
      <c r="B41" s="17" t="s">
        <v>59</v>
      </c>
      <c r="C41" s="18"/>
      <c r="D41" s="19"/>
      <c r="E41" s="18">
        <f t="shared" si="0"/>
        <v>0</v>
      </c>
      <c r="F41" s="20" t="s">
        <v>71</v>
      </c>
      <c r="G41" s="21"/>
      <c r="H41" s="22"/>
      <c r="I41" s="21">
        <f t="shared" si="1"/>
        <v>0</v>
      </c>
    </row>
    <row r="42" spans="2:9" x14ac:dyDescent="0.45">
      <c r="B42" s="20" t="s">
        <v>61</v>
      </c>
      <c r="C42" s="21"/>
      <c r="D42" s="22"/>
      <c r="E42" s="21">
        <f t="shared" si="0"/>
        <v>0</v>
      </c>
      <c r="F42" s="20" t="s">
        <v>72</v>
      </c>
      <c r="G42" s="21"/>
      <c r="H42" s="22"/>
      <c r="I42" s="21">
        <f t="shared" si="1"/>
        <v>0</v>
      </c>
    </row>
    <row r="43" spans="2:9" x14ac:dyDescent="0.45">
      <c r="B43" s="20" t="s">
        <v>73</v>
      </c>
      <c r="C43" s="21"/>
      <c r="D43" s="22"/>
      <c r="E43" s="21">
        <f t="shared" si="0"/>
        <v>0</v>
      </c>
      <c r="F43" s="20" t="s">
        <v>74</v>
      </c>
      <c r="G43" s="21"/>
      <c r="H43" s="22"/>
      <c r="I43" s="21">
        <f t="shared" si="1"/>
        <v>0</v>
      </c>
    </row>
    <row r="44" spans="2:9" x14ac:dyDescent="0.45">
      <c r="B44" s="20" t="s">
        <v>75</v>
      </c>
      <c r="C44" s="21">
        <v>21517607</v>
      </c>
      <c r="D44" s="22">
        <v>21517607</v>
      </c>
      <c r="E44" s="21">
        <f t="shared" si="0"/>
        <v>0</v>
      </c>
      <c r="F44" s="20" t="s">
        <v>76</v>
      </c>
      <c r="G44" s="21"/>
      <c r="H44" s="22"/>
      <c r="I44" s="21">
        <f t="shared" si="1"/>
        <v>0</v>
      </c>
    </row>
    <row r="45" spans="2:9" x14ac:dyDescent="0.45">
      <c r="B45" s="20" t="s">
        <v>77</v>
      </c>
      <c r="C45" s="21">
        <v>-6173959</v>
      </c>
      <c r="D45" s="22">
        <v>-4214161</v>
      </c>
      <c r="E45" s="21">
        <f t="shared" si="0"/>
        <v>-1959798</v>
      </c>
      <c r="F45" s="14" t="s">
        <v>78</v>
      </c>
      <c r="G45" s="15">
        <f>+G9 +G33</f>
        <v>40815844</v>
      </c>
      <c r="H45" s="15">
        <f>+H9 +H33</f>
        <v>39440641</v>
      </c>
      <c r="I45" s="15">
        <f t="shared" si="1"/>
        <v>1375203</v>
      </c>
    </row>
    <row r="46" spans="2:9" x14ac:dyDescent="0.45">
      <c r="B46" s="20" t="s">
        <v>79</v>
      </c>
      <c r="C46" s="21">
        <v>104565269</v>
      </c>
      <c r="D46" s="22">
        <v>104565269</v>
      </c>
      <c r="E46" s="21">
        <f t="shared" si="0"/>
        <v>0</v>
      </c>
      <c r="F46" s="23" t="s">
        <v>80</v>
      </c>
      <c r="G46" s="24"/>
      <c r="H46" s="24"/>
      <c r="I46" s="25"/>
    </row>
    <row r="47" spans="2:9" x14ac:dyDescent="0.45">
      <c r="B47" s="20" t="s">
        <v>81</v>
      </c>
      <c r="C47" s="21">
        <v>-104470813</v>
      </c>
      <c r="D47" s="22">
        <v>-104463778</v>
      </c>
      <c r="E47" s="21">
        <f t="shared" si="0"/>
        <v>-7035</v>
      </c>
      <c r="F47" s="17" t="s">
        <v>82</v>
      </c>
      <c r="G47" s="18">
        <v>6000000</v>
      </c>
      <c r="H47" s="19">
        <v>6000000</v>
      </c>
      <c r="I47" s="18">
        <f t="shared" si="1"/>
        <v>0</v>
      </c>
    </row>
    <row r="48" spans="2:9" x14ac:dyDescent="0.45">
      <c r="B48" s="20" t="s">
        <v>83</v>
      </c>
      <c r="C48" s="21">
        <v>17204020</v>
      </c>
      <c r="D48" s="22">
        <v>14214020</v>
      </c>
      <c r="E48" s="21">
        <f t="shared" si="0"/>
        <v>2990000</v>
      </c>
      <c r="F48" s="20" t="s">
        <v>84</v>
      </c>
      <c r="G48" s="21">
        <v>83620314</v>
      </c>
      <c r="H48" s="22">
        <v>87476261</v>
      </c>
      <c r="I48" s="21">
        <f t="shared" si="1"/>
        <v>-3855947</v>
      </c>
    </row>
    <row r="49" spans="2:9" x14ac:dyDescent="0.45">
      <c r="B49" s="20" t="s">
        <v>85</v>
      </c>
      <c r="C49" s="21">
        <v>-12518574</v>
      </c>
      <c r="D49" s="22">
        <v>-11231164</v>
      </c>
      <c r="E49" s="21">
        <f t="shared" si="0"/>
        <v>-1287410</v>
      </c>
      <c r="F49" s="20" t="s">
        <v>86</v>
      </c>
      <c r="G49" s="21">
        <f>+G50+G51+G52+G53</f>
        <v>260000000</v>
      </c>
      <c r="H49" s="22">
        <f>+H50+H51+H52+H53</f>
        <v>230000000</v>
      </c>
      <c r="I49" s="21">
        <f t="shared" si="1"/>
        <v>30000000</v>
      </c>
    </row>
    <row r="50" spans="2:9" x14ac:dyDescent="0.45">
      <c r="B50" s="20" t="s">
        <v>87</v>
      </c>
      <c r="C50" s="21">
        <v>48414633</v>
      </c>
      <c r="D50" s="22">
        <v>47509043</v>
      </c>
      <c r="E50" s="21">
        <f t="shared" si="0"/>
        <v>905590</v>
      </c>
      <c r="F50" s="20" t="s">
        <v>88</v>
      </c>
      <c r="G50" s="21"/>
      <c r="H50" s="22"/>
      <c r="I50" s="21">
        <f t="shared" si="1"/>
        <v>0</v>
      </c>
    </row>
    <row r="51" spans="2:9" x14ac:dyDescent="0.45">
      <c r="B51" s="20" t="s">
        <v>89</v>
      </c>
      <c r="C51" s="21">
        <v>-42224845</v>
      </c>
      <c r="D51" s="22">
        <v>-38778248</v>
      </c>
      <c r="E51" s="21">
        <f t="shared" si="0"/>
        <v>-3446597</v>
      </c>
      <c r="F51" s="20" t="s">
        <v>90</v>
      </c>
      <c r="G51" s="21"/>
      <c r="H51" s="22"/>
      <c r="I51" s="21">
        <f t="shared" si="1"/>
        <v>0</v>
      </c>
    </row>
    <row r="52" spans="2:9" x14ac:dyDescent="0.45">
      <c r="B52" s="20" t="s">
        <v>91</v>
      </c>
      <c r="C52" s="21"/>
      <c r="D52" s="22"/>
      <c r="E52" s="21">
        <f t="shared" si="0"/>
        <v>0</v>
      </c>
      <c r="F52" s="20" t="s">
        <v>92</v>
      </c>
      <c r="G52" s="21">
        <v>50000000</v>
      </c>
      <c r="H52" s="22">
        <v>50000000</v>
      </c>
      <c r="I52" s="21">
        <f t="shared" si="1"/>
        <v>0</v>
      </c>
    </row>
    <row r="53" spans="2:9" x14ac:dyDescent="0.45">
      <c r="B53" s="20" t="s">
        <v>93</v>
      </c>
      <c r="C53" s="21"/>
      <c r="D53" s="22"/>
      <c r="E53" s="21">
        <f t="shared" si="0"/>
        <v>0</v>
      </c>
      <c r="F53" s="20" t="s">
        <v>94</v>
      </c>
      <c r="G53" s="21">
        <v>210000000</v>
      </c>
      <c r="H53" s="22">
        <v>180000000</v>
      </c>
      <c r="I53" s="21">
        <f t="shared" si="1"/>
        <v>30000000</v>
      </c>
    </row>
    <row r="54" spans="2:9" x14ac:dyDescent="0.45">
      <c r="B54" s="20" t="s">
        <v>95</v>
      </c>
      <c r="C54" s="21"/>
      <c r="D54" s="22"/>
      <c r="E54" s="21">
        <f t="shared" si="0"/>
        <v>0</v>
      </c>
      <c r="F54" s="20" t="s">
        <v>96</v>
      </c>
      <c r="G54" s="21">
        <v>379646302</v>
      </c>
      <c r="H54" s="22">
        <v>363994103</v>
      </c>
      <c r="I54" s="21">
        <f t="shared" si="1"/>
        <v>15652199</v>
      </c>
    </row>
    <row r="55" spans="2:9" x14ac:dyDescent="0.45">
      <c r="B55" s="20" t="s">
        <v>97</v>
      </c>
      <c r="C55" s="21"/>
      <c r="D55" s="22"/>
      <c r="E55" s="21">
        <f t="shared" si="0"/>
        <v>0</v>
      </c>
      <c r="F55" s="20" t="s">
        <v>98</v>
      </c>
      <c r="G55" s="21">
        <v>45652199</v>
      </c>
      <c r="H55" s="22">
        <v>57443186</v>
      </c>
      <c r="I55" s="21">
        <f t="shared" si="1"/>
        <v>-11790987</v>
      </c>
    </row>
    <row r="56" spans="2:9" x14ac:dyDescent="0.45">
      <c r="B56" s="20" t="s">
        <v>99</v>
      </c>
      <c r="C56" s="21"/>
      <c r="D56" s="22"/>
      <c r="E56" s="21">
        <f t="shared" si="0"/>
        <v>0</v>
      </c>
      <c r="F56" s="20"/>
      <c r="G56" s="21"/>
      <c r="H56" s="21"/>
      <c r="I56" s="21"/>
    </row>
    <row r="57" spans="2:9" x14ac:dyDescent="0.45">
      <c r="B57" s="20" t="s">
        <v>67</v>
      </c>
      <c r="C57" s="21"/>
      <c r="D57" s="22"/>
      <c r="E57" s="21">
        <f t="shared" si="0"/>
        <v>0</v>
      </c>
      <c r="F57" s="20"/>
      <c r="G57" s="21"/>
      <c r="H57" s="21"/>
      <c r="I57" s="21"/>
    </row>
    <row r="58" spans="2:9" x14ac:dyDescent="0.45">
      <c r="B58" s="20" t="s">
        <v>100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x14ac:dyDescent="0.45">
      <c r="B59" s="20" t="s">
        <v>101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x14ac:dyDescent="0.45">
      <c r="B60" s="20" t="s">
        <v>102</v>
      </c>
      <c r="C60" s="21">
        <v>20307750</v>
      </c>
      <c r="D60" s="22">
        <v>19062972</v>
      </c>
      <c r="E60" s="21">
        <f t="shared" si="0"/>
        <v>1244778</v>
      </c>
      <c r="F60" s="20"/>
      <c r="G60" s="21"/>
      <c r="H60" s="21"/>
      <c r="I60" s="21"/>
    </row>
    <row r="61" spans="2:9" x14ac:dyDescent="0.45">
      <c r="B61" s="20" t="s">
        <v>103</v>
      </c>
      <c r="C61" s="21"/>
      <c r="D61" s="22"/>
      <c r="E61" s="21">
        <f t="shared" si="0"/>
        <v>0</v>
      </c>
      <c r="F61" s="20"/>
      <c r="G61" s="21"/>
      <c r="H61" s="21"/>
      <c r="I61" s="21"/>
    </row>
    <row r="62" spans="2:9" x14ac:dyDescent="0.45">
      <c r="B62" s="20" t="s">
        <v>104</v>
      </c>
      <c r="C62" s="21"/>
      <c r="D62" s="22"/>
      <c r="E62" s="21">
        <f t="shared" si="0"/>
        <v>0</v>
      </c>
      <c r="F62" s="20"/>
      <c r="G62" s="21"/>
      <c r="H62" s="21"/>
      <c r="I62" s="21"/>
    </row>
    <row r="63" spans="2:9" x14ac:dyDescent="0.45">
      <c r="B63" s="20" t="s">
        <v>105</v>
      </c>
      <c r="C63" s="21"/>
      <c r="D63" s="22"/>
      <c r="E63" s="21">
        <f t="shared" si="0"/>
        <v>0</v>
      </c>
      <c r="F63" s="20"/>
      <c r="G63" s="21"/>
      <c r="H63" s="21"/>
      <c r="I63" s="21"/>
    </row>
    <row r="64" spans="2:9" x14ac:dyDescent="0.45">
      <c r="B64" s="20" t="s">
        <v>106</v>
      </c>
      <c r="C64" s="21">
        <v>50000000</v>
      </c>
      <c r="D64" s="22">
        <v>50000000</v>
      </c>
      <c r="E64" s="21">
        <f t="shared" si="0"/>
        <v>0</v>
      </c>
      <c r="F64" s="20"/>
      <c r="G64" s="21"/>
      <c r="H64" s="21"/>
      <c r="I64" s="21"/>
    </row>
    <row r="65" spans="2:9" x14ac:dyDescent="0.45">
      <c r="B65" s="20" t="s">
        <v>107</v>
      </c>
      <c r="C65" s="21">
        <v>210000000</v>
      </c>
      <c r="D65" s="22">
        <v>180000000</v>
      </c>
      <c r="E65" s="21">
        <f t="shared" si="0"/>
        <v>30000000</v>
      </c>
      <c r="F65" s="20"/>
      <c r="G65" s="21"/>
      <c r="H65" s="21"/>
      <c r="I65" s="21"/>
    </row>
    <row r="66" spans="2:9" x14ac:dyDescent="0.45">
      <c r="B66" s="20" t="s">
        <v>108</v>
      </c>
      <c r="C66" s="21"/>
      <c r="D66" s="22"/>
      <c r="E66" s="21">
        <f t="shared" si="0"/>
        <v>0</v>
      </c>
      <c r="F66" s="20"/>
      <c r="G66" s="21"/>
      <c r="H66" s="21"/>
      <c r="I66" s="21"/>
    </row>
    <row r="67" spans="2:9" x14ac:dyDescent="0.45">
      <c r="B67" s="20" t="s">
        <v>109</v>
      </c>
      <c r="C67" s="21"/>
      <c r="D67" s="22"/>
      <c r="E67" s="21">
        <f t="shared" si="0"/>
        <v>0</v>
      </c>
      <c r="F67" s="20"/>
      <c r="G67" s="21"/>
      <c r="H67" s="21"/>
      <c r="I67" s="21"/>
    </row>
    <row r="68" spans="2:9" x14ac:dyDescent="0.45">
      <c r="B68" s="20" t="s">
        <v>110</v>
      </c>
      <c r="C68" s="21"/>
      <c r="D68" s="22"/>
      <c r="E68" s="21">
        <f t="shared" si="0"/>
        <v>0</v>
      </c>
      <c r="F68" s="20"/>
      <c r="G68" s="21"/>
      <c r="H68" s="21"/>
      <c r="I68" s="21"/>
    </row>
    <row r="69" spans="2:9" x14ac:dyDescent="0.45">
      <c r="B69" s="20" t="s">
        <v>49</v>
      </c>
      <c r="C69" s="21"/>
      <c r="D69" s="22"/>
      <c r="E69" s="21">
        <f t="shared" si="0"/>
        <v>0</v>
      </c>
      <c r="F69" s="26"/>
      <c r="G69" s="27"/>
      <c r="H69" s="27"/>
      <c r="I69" s="27"/>
    </row>
    <row r="70" spans="2:9" x14ac:dyDescent="0.45">
      <c r="B70" s="26" t="s">
        <v>51</v>
      </c>
      <c r="C70" s="27"/>
      <c r="D70" s="28"/>
      <c r="E70" s="27">
        <f t="shared" si="0"/>
        <v>0</v>
      </c>
      <c r="F70" s="14" t="s">
        <v>111</v>
      </c>
      <c r="G70" s="15">
        <f>+G47 +G48 +G49 +G54</f>
        <v>729266616</v>
      </c>
      <c r="H70" s="15">
        <f>+H47 +H48 +H49 +H54</f>
        <v>687470364</v>
      </c>
      <c r="I70" s="15">
        <f t="shared" si="1"/>
        <v>41796252</v>
      </c>
    </row>
    <row r="71" spans="2:9" x14ac:dyDescent="0.45">
      <c r="B71" s="14" t="s">
        <v>112</v>
      </c>
      <c r="C71" s="15">
        <f>+C9 +C33</f>
        <v>770082460</v>
      </c>
      <c r="D71" s="15">
        <f>+D9 +D33</f>
        <v>726911005</v>
      </c>
      <c r="E71" s="15">
        <f t="shared" si="0"/>
        <v>43171455</v>
      </c>
      <c r="F71" s="29" t="s">
        <v>113</v>
      </c>
      <c r="G71" s="30">
        <f>+G45 +G70</f>
        <v>770082460</v>
      </c>
      <c r="H71" s="30">
        <f>+H45 +H70</f>
        <v>726911005</v>
      </c>
      <c r="I71" s="30">
        <f t="shared" si="1"/>
        <v>43171455</v>
      </c>
    </row>
  </sheetData>
  <mergeCells count="5">
    <mergeCell ref="B3:I3"/>
    <mergeCell ref="B5:I5"/>
    <mergeCell ref="B7:E7"/>
    <mergeCell ref="F7:I7"/>
    <mergeCell ref="F46:I46"/>
  </mergeCells>
  <phoneticPr fontId="2"/>
  <pageMargins left="0.7" right="0.7" top="0.75" bottom="0.75" header="0.3" footer="0.3"/>
  <pageSetup paperSize="9" fitToHeight="0" orientation="portrait" r:id="rId1"/>
  <headerFooter>
    <oddHeader>&amp;L社会福祉法人　つくし園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FKM</dc:creator>
  <cp:lastModifiedBy>FKM</cp:lastModifiedBy>
  <dcterms:created xsi:type="dcterms:W3CDTF">2023-06-27T00:30:12Z</dcterms:created>
  <dcterms:modified xsi:type="dcterms:W3CDTF">2023-06-27T00:30:12Z</dcterms:modified>
</cp:coreProperties>
</file>